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üriMürk\Desktop\"/>
    </mc:Choice>
  </mc:AlternateContent>
  <xr:revisionPtr revIDLastSave="0" documentId="13_ncr:1_{8179EF57-19A6-4EB3-9C02-9FD03E2055C8}" xr6:coauthVersionLast="47" xr6:coauthVersionMax="47" xr10:uidLastSave="{00000000-0000-0000-0000-000000000000}"/>
  <bookViews>
    <workbookView xWindow="28680" yWindow="-120" windowWidth="51840" windowHeight="21120" xr2:uid="{DB9831B9-18AD-48F3-85D2-5872C790783C}"/>
  </bookViews>
  <sheets>
    <sheet name="ÜLD" sheetId="1" r:id="rId1"/>
    <sheet name="Välissein" sheetId="8" r:id="rId2"/>
    <sheet name="Ehitus" sheetId="2" r:id="rId3"/>
    <sheet name="Sanitaar" sheetId="3" r:id="rId4"/>
    <sheet name="Elekter" sheetId="4" r:id="rId5"/>
    <sheet name="Vent" sheetId="5" r:id="rId6"/>
    <sheet name="Sisustus" sheetId="6" r:id="rId7"/>
    <sheet name="Riided" sheetId="7" r:id="rId8"/>
  </sheets>
  <definedNames>
    <definedName name="_Hlk102996774" localSheetId="0">ÜLD!$A$1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7" i="3"/>
  <c r="E9" i="6"/>
  <c r="E7" i="5"/>
  <c r="E6" i="5"/>
  <c r="E5" i="5"/>
  <c r="E4" i="5"/>
  <c r="E3" i="5"/>
  <c r="E2" i="5"/>
  <c r="E8" i="5" s="1"/>
  <c r="E7" i="4"/>
  <c r="E6" i="4"/>
  <c r="E5" i="4"/>
  <c r="E4" i="4"/>
  <c r="E3" i="4"/>
  <c r="E2" i="4"/>
  <c r="E8" i="4" s="1"/>
  <c r="E12" i="3"/>
  <c r="E11" i="3"/>
  <c r="E10" i="3"/>
  <c r="E9" i="3"/>
  <c r="E8" i="3"/>
  <c r="E6" i="3"/>
  <c r="E4" i="3"/>
  <c r="E3" i="3"/>
  <c r="E2" i="3"/>
  <c r="C48" i="1"/>
  <c r="E47" i="1"/>
  <c r="G47" i="1" s="1"/>
  <c r="E45" i="1"/>
  <c r="G45" i="1" s="1"/>
  <c r="E44" i="1"/>
  <c r="G44" i="1" s="1"/>
  <c r="E43" i="1"/>
  <c r="G43" i="1" s="1"/>
  <c r="E42" i="1"/>
  <c r="G42" i="1" s="1"/>
  <c r="E41" i="1"/>
  <c r="G41" i="1" s="1"/>
  <c r="B48" i="1"/>
  <c r="D48" i="1"/>
  <c r="G46" i="1" l="1"/>
  <c r="F46" i="1" s="1"/>
  <c r="E13" i="3"/>
  <c r="F47" i="1"/>
  <c r="F45" i="1"/>
  <c r="F44" i="1"/>
  <c r="F43" i="1"/>
  <c r="F42" i="1"/>
  <c r="F41" i="1"/>
  <c r="G48" i="1"/>
  <c r="F50" i="1" s="1"/>
  <c r="E48" i="1"/>
  <c r="F48" i="1" l="1"/>
</calcChain>
</file>

<file path=xl/sharedStrings.xml><?xml version="1.0" encoding="utf-8"?>
<sst xmlns="http://schemas.openxmlformats.org/spreadsheetml/2006/main" count="247" uniqueCount="175">
  <si>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</si>
  <si>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</si>
  <si>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</si>
  <si>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</si>
  <si>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</si>
  <si>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</si>
  <si>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</si>
  <si>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</si>
  <si>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</si>
  <si>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</si>
  <si>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</si>
  <si>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</si>
  <si>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</si>
  <si>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</si>
  <si>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</si>
  <si>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</si>
  <si>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</si>
  <si>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</si>
  <si>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</si>
  <si>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</si>
  <si>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</si>
  <si>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</si>
  <si>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</si>
  <si>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</si>
  <si>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</si>
  <si>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</si>
  <si>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</si>
  <si>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</si>
  <si>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</si>
  <si>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</si>
  <si>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</si>
  <si>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</si>
  <si>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</si>
  <si>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</si>
  <si>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</si>
  <si>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</si>
  <si>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</si>
  <si>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</si>
  <si>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</si>
  <si>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</si>
  <si>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</si>
  <si>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</si>
  <si>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Tamsalu Vabatahtlik Päästekonamndo</t>
  </si>
  <si>
    <t>"Uus algus, vanas majas"</t>
  </si>
  <si>
    <t xml:space="preserve">Projekti eesmärk: projekti eesmärk on renoveerida vanad ja amortiseerunud ruumid, et luua inimväärsed sanitaartingimused (WC, dušš, puhkeruum) Tamsalu Vabatahtlikele Päästjatele. Projekti kaudu soovitakse  tõsta päästjate heaolu, töövõimekust ja motivatsiooni, pakkudes neile puhkehetkedel vajalikku mugavust ja hügieeni. Soetada päästjatele ka puuduv varustus -riiete ja turvajalanõude näol.  OODATAVAD TULEMUSED: Renoveeritud ja kasutusvalmis WC ja duširuum. Loodud puhkeala või taastumisruum, kus vabatahtlikud saavad korraldada ka nõupidamisi ja koosistumisi. Päästjatele on soetatud puuduv turvavarustus (riided, kiivrid, jalanõud jne. ). </t>
  </si>
  <si>
    <t xml:space="preserve">Tööde ajakava koostamine, materjali ja tööjõu  vajadusete määratlemine. Eelarve koostamine ja rahastuse  taotlemine. </t>
  </si>
  <si>
    <t xml:space="preserve">Vanade elementide eemaldamine, vajadusel lammutustööd ja prügi äravedu. </t>
  </si>
  <si>
    <t xml:space="preserve">Elektri ja torutööde teostamine, seinte ja põrandate plaatimine, lagede värvimine. WC ja dušširuumi paigaldus, sanitaarsõlmed, ventilatsioon ja valgustus. </t>
  </si>
  <si>
    <t xml:space="preserve">Mööbli ja vajalike tarvikute paigaldus. Dekoratsioonid ja praktilised lahendused (nt. nagid, riiulid, peeglid). </t>
  </si>
  <si>
    <t xml:space="preserve">Ruumide avamine vabatahtlikele. Projekti tutvustamine kogukonnale nt. sotsiaalmeedias, kohalikus lehes. </t>
  </si>
  <si>
    <t>1. Ruumide kaardistamine  ja seisukorra hindamine (okt. )</t>
  </si>
  <si>
    <t>2. Projekti planeerimine ja eelarvestamine. (okt)</t>
  </si>
  <si>
    <t>3. Ruumide puhastamine ja ettevalmistamine. (nov)</t>
  </si>
  <si>
    <t>4. Ehitus ja renoveerimistööd (nov-dets.)</t>
  </si>
  <si>
    <t>5. Sisustamine ja viimistlus. (dets.)</t>
  </si>
  <si>
    <t>6. Kasutuselevõtt ja tutvustus (dets)</t>
  </si>
  <si>
    <t>7. Puuduva päästevarustuse soetamine (nov)</t>
  </si>
  <si>
    <t>Elektritööd (Valgustid, pistikud, lülitid
Juhtmed, elektrikilp (vajadusel)
Elektriku tööjõukulu)</t>
  </si>
  <si>
    <t>Ventilatsioon ja niiskustõked (ventilatsiooniseadmed või õhutusavad, niiskustõkkematerjalid, hüdroisolatsioon)</t>
  </si>
  <si>
    <t>Kategooria</t>
  </si>
  <si>
    <t>Materjal/Töö</t>
  </si>
  <si>
    <t>Ühikuhind (€)</t>
  </si>
  <si>
    <t>Kogus</t>
  </si>
  <si>
    <t>Kogumaksumus (€)</t>
  </si>
  <si>
    <t>Materjalid</t>
  </si>
  <si>
    <t>Värv (seinad/laed)</t>
  </si>
  <si>
    <t>1 x 9L</t>
  </si>
  <si>
    <t>Plaadid (põrand/sein)</t>
  </si>
  <si>
    <t>15–25</t>
  </si>
  <si>
    <t>12 m²</t>
  </si>
  <si>
    <t>180–300</t>
  </si>
  <si>
    <t>Plaatimissegu</t>
  </si>
  <si>
    <t>2 x 25 kg</t>
  </si>
  <si>
    <t>30–50</t>
  </si>
  <si>
    <t>Niiskustõke</t>
  </si>
  <si>
    <t>10–15</t>
  </si>
  <si>
    <t>10 m²</t>
  </si>
  <si>
    <t>100–150</t>
  </si>
  <si>
    <t>Kruntvärv</t>
  </si>
  <si>
    <t>80–100</t>
  </si>
  <si>
    <t>Kipsplaat / OSB</t>
  </si>
  <si>
    <t>4–6 tk</t>
  </si>
  <si>
    <t>40–90</t>
  </si>
  <si>
    <t>Töö</t>
  </si>
  <si>
    <t>Kipsplaadi paigaldus</t>
  </si>
  <si>
    <t>Plaatimistööd</t>
  </si>
  <si>
    <t>25–35</t>
  </si>
  <si>
    <t>300–420</t>
  </si>
  <si>
    <t>Niiskustõkke paigaldus</t>
  </si>
  <si>
    <t>120–180</t>
  </si>
  <si>
    <t>Värvimine (1 kiht)</t>
  </si>
  <si>
    <t>3–5</t>
  </si>
  <si>
    <t>36–60</t>
  </si>
  <si>
    <t>Kokku</t>
  </si>
  <si>
    <t>1070–1530</t>
  </si>
  <si>
    <t>Toode/Töö</t>
  </si>
  <si>
    <t>Sanitaarsüsteemid</t>
  </si>
  <si>
    <t>WC-pott</t>
  </si>
  <si>
    <t>Soojaveeboiler 100L</t>
  </si>
  <si>
    <t>Kraanikauss</t>
  </si>
  <si>
    <t>Torustik ja kanalisatsioon</t>
  </si>
  <si>
    <t>Torud ja liitmikud</t>
  </si>
  <si>
    <t>Kanalisatsioonitorud</t>
  </si>
  <si>
    <t>Paigaldustööd</t>
  </si>
  <si>
    <t>Sanitaartehnika paigaldus (professionaal)</t>
  </si>
  <si>
    <t>Torustiku paigaldus (professionaal)</t>
  </si>
  <si>
    <t>Valgustid</t>
  </si>
  <si>
    <t>Pistikud</t>
  </si>
  <si>
    <t>Lülitid</t>
  </si>
  <si>
    <t>Juhtmed (m)</t>
  </si>
  <si>
    <t>Elektrikilp</t>
  </si>
  <si>
    <t>Tööjõud</t>
  </si>
  <si>
    <t>Elektriku töö (€/h)</t>
  </si>
  <si>
    <t>Tooted / Tööd</t>
  </si>
  <si>
    <t>Ventilatsioon</t>
  </si>
  <si>
    <t>Ventilatsiooniseade</t>
  </si>
  <si>
    <t>Õhutusavad</t>
  </si>
  <si>
    <t>Niiskustõkked</t>
  </si>
  <si>
    <t>Niiskustõkkematerjalid</t>
  </si>
  <si>
    <t>Hüdroisolatsioon (vedel)</t>
  </si>
  <si>
    <t>Ventilatsiooniseadme paigaldus</t>
  </si>
  <si>
    <t>Kogukulu</t>
  </si>
  <si>
    <t>Toode / Töö</t>
  </si>
  <si>
    <t>Mööbel</t>
  </si>
  <si>
    <t>Riiulid</t>
  </si>
  <si>
    <t>Sisustus</t>
  </si>
  <si>
    <t>Peeglid</t>
  </si>
  <si>
    <t>Nagid</t>
  </si>
  <si>
    <t>Hügieenitarvikud</t>
  </si>
  <si>
    <t>Seebidosaatorid</t>
  </si>
  <si>
    <t>Prügikastid</t>
  </si>
  <si>
    <t>Kokku:</t>
  </si>
  <si>
    <t>Ehitus-  ja renoveerimistööd ( viimistlusmaterjalid, värv, plaadid, plaatimissegu, niiskustõkked, aknad ja akende paigaldus)</t>
  </si>
  <si>
    <t>Materjal</t>
  </si>
  <si>
    <t>tk</t>
  </si>
  <si>
    <t>kokku</t>
  </si>
  <si>
    <t xml:space="preserve">võetud hinnapakkumine. </t>
  </si>
  <si>
    <t>aknad, paigaldus, viimistlus, aknalaud, transport</t>
  </si>
  <si>
    <t>Sisustus ja mugavus Mööbel (pingid+ kapid, riiulid)
Peeglid, nagid,
Hügieenitarvikud (seebidosaatorid, prügikastid jne)</t>
  </si>
  <si>
    <t>Pingid+nagi</t>
  </si>
  <si>
    <t>https://www.ajtooted.ee/riietusruum/pingid-ja-riidenagid/pingid-nagidega/pink-nagidega-11436-11434</t>
  </si>
  <si>
    <t>riidekapp</t>
  </si>
  <si>
    <t>https://www.ajtooted.ee/riietusruum/kapid/riidekapid/riidekapid-jalaraamil/riidekapp-91493-91494</t>
  </si>
  <si>
    <t>Duššisegisti</t>
  </si>
  <si>
    <t>https://www.bauhaus.ee/dusikomplekt-wave-waterfall-200-mattmust.html</t>
  </si>
  <si>
    <t>Duššsikomplekt</t>
  </si>
  <si>
    <t>https://www.bauhof.ee/et/p/766339/dusikomplekt-ravak-80x195-cm-5in1-blsrv2-set9-must</t>
  </si>
  <si>
    <t>pissuaar</t>
  </si>
  <si>
    <t>https://www.k-rauta.ee/p/pissuaar-roca-a35364k000-valge/8chp</t>
  </si>
  <si>
    <t>Segisti</t>
  </si>
  <si>
    <t>Sanitaarsüsteemid (WC-pott, pissuaar, soojavee boiler 100L, kraanikauss, dušš, segistid), (Torustiku ja kanalisatsiooni materjalid), (Paigaldustööd (võimalusel vabatahtlikud või professionaalid)</t>
  </si>
  <si>
    <t>EPS (vahtpolüstüreen)</t>
  </si>
  <si>
    <t>Dekoratiivkrohv</t>
  </si>
  <si>
    <t>Tööd</t>
  </si>
  <si>
    <t>EPS paigaldus</t>
  </si>
  <si>
    <t>Dekoratiivkrohvi paigaldus</t>
  </si>
  <si>
    <t>Välisseina soojustus</t>
  </si>
  <si>
    <t>Kiivrisukk Nomex (EN 13911)</t>
  </si>
  <si>
    <t>Tuletõrjuja ülikond RED FOX, Elite Pro</t>
  </si>
  <si>
    <t>Tuletõrjuja saabas Florian Pro, s 41, 41 ja 46</t>
  </si>
  <si>
    <t>Tuletõrjuja kinnas Brela Long, s 10 x 1, s 9 x 2</t>
  </si>
  <si>
    <t>8tk</t>
  </si>
  <si>
    <t>280.-</t>
  </si>
  <si>
    <t>815.-</t>
  </si>
  <si>
    <t>1630.-</t>
  </si>
  <si>
    <t>2tk</t>
  </si>
  <si>
    <t>35.-</t>
  </si>
  <si>
    <t>3tk</t>
  </si>
  <si>
    <t>76.-</t>
  </si>
  <si>
    <t>228.-</t>
  </si>
  <si>
    <t>Võetud hinnapakkumine firmalt</t>
  </si>
  <si>
    <t>Total Eesti OÜ</t>
  </si>
  <si>
    <t xml:space="preserve">Päästjate riided, kiivrisukk, turvasaapad, kindad </t>
  </si>
  <si>
    <t>Riho Tell</t>
  </si>
  <si>
    <t>E-post riho.tell@tapa.ee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</si>
</sst>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b/>
      <sz val="11"/>
      <name val="Calibri"/>
      <family val="2"/>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cellStyleXfs>
  <cellXfs count="113">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4" xfId="0" applyFill="1" applyBorder="1"/>
    <xf numFmtId="0" fontId="0" fillId="2" borderId="20" xfId="0" applyFill="1" applyBorder="1"/>
    <xf numFmtId="0" fontId="0" fillId="2" borderId="28" xfId="0" applyFill="1" applyBorder="1"/>
    <xf numFmtId="0" fontId="0" fillId="2" borderId="20" xfId="0" applyFill="1" applyBorder="1" applyAlignment="1">
      <alignment horizontal="left" wrapText="1"/>
    </xf>
    <xf numFmtId="0" fontId="0" fillId="2" borderId="20" xfId="0" applyFill="1" applyBorder="1" applyAlignment="1">
      <alignment horizontal="left" vertical="top" wrapText="1"/>
    </xf>
    <xf numFmtId="0" fontId="0" fillId="2" borderId="20" xfId="0" applyFill="1" applyBorder="1" applyAlignment="1">
      <alignment wrapText="1"/>
    </xf>
    <xf numFmtId="0" fontId="0" fillId="2" borderId="33" xfId="0" applyFill="1" applyBorder="1" applyAlignment="1">
      <alignment vertical="top" wrapText="1"/>
    </xf>
    <xf numFmtId="0" fontId="0" fillId="2" borderId="1" xfId="0" applyFill="1" applyBorder="1" applyAlignment="1">
      <alignment horizontal="center" vertical="center"/>
    </xf>
    <xf numFmtId="0" fontId="0" fillId="2" borderId="34" xfId="0" applyFill="1" applyBorder="1" applyAlignment="1">
      <alignment horizontal="center" vertical="center"/>
    </xf>
    <xf numFmtId="0" fontId="0" fillId="0" borderId="38" xfId="0" applyBorder="1" applyAlignment="1">
      <alignment horizontal="center" vertical="center"/>
    </xf>
    <xf numFmtId="1" fontId="0" fillId="0" borderId="34" xfId="0" applyNumberFormat="1" applyBorder="1" applyAlignment="1">
      <alignment horizontal="center" vertical="center"/>
    </xf>
    <xf numFmtId="1" fontId="0" fillId="0" borderId="40" xfId="0" applyNumberFormat="1" applyBorder="1" applyAlignment="1">
      <alignment horizontal="center" vertical="center"/>
    </xf>
    <xf numFmtId="0" fontId="0" fillId="0" borderId="2" xfId="0" applyBorder="1" applyAlignment="1">
      <alignment horizontal="center" vertical="center"/>
    </xf>
    <xf numFmtId="1" fontId="0" fillId="0" borderId="1" xfId="0" applyNumberForma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4" fillId="0" borderId="4" xfId="0" applyFont="1" applyBorder="1" applyAlignment="1">
      <alignment horizontal="center" vertical="center"/>
    </xf>
    <xf numFmtId="0" fontId="0" fillId="2" borderId="2" xfId="0" applyFill="1" applyBorder="1"/>
    <xf numFmtId="0" fontId="0" fillId="2" borderId="39" xfId="0" applyFill="1" applyBorder="1" applyAlignment="1">
      <alignment horizontal="left" vertical="top"/>
    </xf>
    <xf numFmtId="0" fontId="0" fillId="2" borderId="47" xfId="0" applyFill="1" applyBorder="1" applyAlignment="1">
      <alignment horizontal="left" vertical="top"/>
    </xf>
    <xf numFmtId="0" fontId="0" fillId="2" borderId="48" xfId="0" applyFill="1" applyBorder="1" applyAlignment="1">
      <alignment horizontal="left" vertical="top"/>
    </xf>
    <xf numFmtId="0" fontId="10" fillId="0" borderId="0" xfId="1"/>
    <xf numFmtId="0" fontId="11" fillId="0" borderId="0" xfId="1" applyFont="1"/>
    <xf numFmtId="0" fontId="11" fillId="0" borderId="0" xfId="0" applyFont="1"/>
    <xf numFmtId="4" fontId="0" fillId="0" borderId="0" xfId="0" applyNumberFormat="1"/>
    <xf numFmtId="4" fontId="0" fillId="2" borderId="1" xfId="0" applyNumberFormat="1" applyFill="1" applyBorder="1" applyAlignment="1">
      <alignment horizontal="center" vertical="center"/>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 xfId="0" applyFill="1" applyBorder="1" applyAlignment="1">
      <alignment horizontal="left" wrapText="1"/>
    </xf>
    <xf numFmtId="0" fontId="0" fillId="0" borderId="3" xfId="0" applyBorder="1" applyAlignment="1">
      <alignment horizontal="left" wrapText="1"/>
    </xf>
    <xf numFmtId="0" fontId="0" fillId="0" borderId="46" xfId="0" applyBorder="1" applyAlignment="1">
      <alignment horizontal="left" wrapText="1"/>
    </xf>
    <xf numFmtId="0" fontId="7" fillId="0" borderId="0" xfId="0" applyFont="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1" xfId="0" applyFill="1" applyBorder="1" applyAlignment="1">
      <alignment horizontal="left" vertical="top" wrapText="1"/>
    </xf>
    <xf numFmtId="0" fontId="0" fillId="2" borderId="23" xfId="0" applyFill="1" applyBorder="1" applyAlignment="1">
      <alignment horizontal="left" vertical="top" wrapText="1"/>
    </xf>
    <xf numFmtId="0" fontId="0" fillId="2" borderId="1" xfId="0" applyFill="1" applyBorder="1" applyAlignment="1">
      <alignment horizontal="left" vertical="top"/>
    </xf>
    <xf numFmtId="0" fontId="0" fillId="2" borderId="23" xfId="0" applyFill="1" applyBorder="1" applyAlignment="1">
      <alignment horizontal="left"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9" xfId="0" applyFill="1" applyBorder="1" applyAlignment="1">
      <alignment horizontal="left" vertical="top"/>
    </xf>
    <xf numFmtId="0" fontId="0" fillId="2" borderId="45" xfId="0" applyFill="1" applyBorder="1" applyAlignment="1">
      <alignment horizontal="left"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cellXfs>
  <cellStyles count="2">
    <cellStyle name="Normaallaad 2" xfId="1" xr:uid="{D9D04966-969C-486B-BACB-F208113DB10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71"/>
  <sheetViews>
    <sheetView tabSelected="1" workbookViewId="0">
      <selection activeCell="C19" sqref="C19"/>
    </sheetView>
  </sheetViews>
  <sheetFormatPr defaultRowHeight="14.5" x14ac:dyDescent="0.35"/>
  <cols>
    <col min="1" max="1" width="36.1796875" customWidth="1"/>
    <col min="2" max="2" width="22.453125" customWidth="1"/>
    <col min="3" max="3" width="31.453125" customWidth="1"/>
    <col min="4" max="4" width="28.90625" customWidth="1"/>
    <col min="5" max="5" width="10.453125" customWidth="1"/>
    <col min="6" max="6" width="15.7265625" customWidth="1"/>
    <col min="7" max="7" width="12.453125" customWidth="1"/>
  </cols>
  <sheetData>
    <row r="1" spans="1:4" ht="51" customHeight="1" x14ac:dyDescent="0.35">
      <c r="A1" s="87" t="s">
        <v>21</v>
      </c>
      <c r="B1" s="87"/>
      <c r="C1" s="87"/>
      <c r="D1" s="87"/>
    </row>
    <row r="2" spans="1:4" ht="14.5" customHeight="1" x14ac:dyDescent="0.35">
      <c r="A2" s="14"/>
      <c r="B2" s="14"/>
      <c r="C2" s="14"/>
      <c r="D2" s="14"/>
    </row>
    <row r="3" spans="1:4" ht="14.5" customHeight="1" x14ac:dyDescent="0.35">
      <c r="A3" s="92" t="s">
        <v>32</v>
      </c>
      <c r="B3" s="92"/>
      <c r="C3" s="14"/>
      <c r="D3" s="14"/>
    </row>
    <row r="5" spans="1:4" ht="15" thickBot="1" x14ac:dyDescent="0.4">
      <c r="A5" s="1" t="s">
        <v>0</v>
      </c>
    </row>
    <row r="6" spans="1:4" x14ac:dyDescent="0.35">
      <c r="A6" s="11" t="s">
        <v>1</v>
      </c>
      <c r="B6" s="101"/>
      <c r="C6" s="102"/>
      <c r="D6" s="103"/>
    </row>
    <row r="7" spans="1:4" x14ac:dyDescent="0.35">
      <c r="A7" s="12" t="s">
        <v>2</v>
      </c>
      <c r="B7" s="104"/>
      <c r="C7" s="105"/>
      <c r="D7" s="106"/>
    </row>
    <row r="8" spans="1:4" x14ac:dyDescent="0.35">
      <c r="A8" s="12" t="s">
        <v>3</v>
      </c>
      <c r="B8" s="104"/>
      <c r="C8" s="105"/>
      <c r="D8" s="106"/>
    </row>
    <row r="9" spans="1:4" ht="15" thickBot="1" x14ac:dyDescent="0.4">
      <c r="A9" s="13" t="s">
        <v>4</v>
      </c>
      <c r="B9" s="98"/>
      <c r="C9" s="99"/>
      <c r="D9" s="100"/>
    </row>
    <row r="11" spans="1:4" ht="15" thickBot="1" x14ac:dyDescent="0.4">
      <c r="A11" s="1" t="s">
        <v>5</v>
      </c>
    </row>
    <row r="12" spans="1:4" x14ac:dyDescent="0.35">
      <c r="A12" s="5" t="s">
        <v>6</v>
      </c>
      <c r="B12" s="22">
        <v>45945</v>
      </c>
      <c r="C12" s="6" t="s">
        <v>7</v>
      </c>
      <c r="D12" s="22">
        <v>46022</v>
      </c>
    </row>
    <row r="13" spans="1:4" x14ac:dyDescent="0.35">
      <c r="A13" s="7" t="s">
        <v>33</v>
      </c>
      <c r="B13" s="110" t="s">
        <v>42</v>
      </c>
      <c r="C13" s="111"/>
      <c r="D13" s="112"/>
    </row>
    <row r="14" spans="1:4" x14ac:dyDescent="0.35">
      <c r="A14" s="8" t="s">
        <v>8</v>
      </c>
      <c r="B14" s="23"/>
      <c r="C14" s="4" t="s">
        <v>36</v>
      </c>
      <c r="D14" s="24"/>
    </row>
    <row r="15" spans="1:4" x14ac:dyDescent="0.35">
      <c r="A15" s="7" t="s">
        <v>9</v>
      </c>
      <c r="B15" s="110"/>
      <c r="C15" s="111"/>
      <c r="D15" s="112"/>
    </row>
    <row r="16" spans="1:4" x14ac:dyDescent="0.35">
      <c r="A16" s="7" t="s">
        <v>10</v>
      </c>
      <c r="B16" s="110" t="s">
        <v>173</v>
      </c>
      <c r="C16" s="111"/>
      <c r="D16" s="112"/>
    </row>
    <row r="17" spans="1:4" ht="15" thickBot="1" x14ac:dyDescent="0.4">
      <c r="A17" s="9" t="s">
        <v>16</v>
      </c>
      <c r="B17" s="25"/>
      <c r="C17" s="10" t="s">
        <v>174</v>
      </c>
      <c r="D17" s="26"/>
    </row>
    <row r="20" spans="1:4" ht="15" thickBot="1" x14ac:dyDescent="0.4">
      <c r="A20" s="2" t="s">
        <v>23</v>
      </c>
    </row>
    <row r="21" spans="1:4" ht="25.5" customHeight="1" x14ac:dyDescent="0.35">
      <c r="A21" s="93" t="s">
        <v>35</v>
      </c>
      <c r="B21" s="94"/>
      <c r="C21" s="94"/>
      <c r="D21" s="95"/>
    </row>
    <row r="22" spans="1:4" ht="62.5" customHeight="1" thickBot="1" x14ac:dyDescent="0.4">
      <c r="A22" s="55" t="s">
        <v>43</v>
      </c>
      <c r="B22" s="56"/>
      <c r="C22" s="56"/>
      <c r="D22" s="57"/>
    </row>
    <row r="23" spans="1:4" ht="15" thickBot="1" x14ac:dyDescent="0.4"/>
    <row r="24" spans="1:4" ht="39" customHeight="1" x14ac:dyDescent="0.35">
      <c r="A24" s="93" t="s">
        <v>34</v>
      </c>
      <c r="B24" s="94"/>
      <c r="C24" s="94"/>
      <c r="D24" s="95"/>
    </row>
    <row r="25" spans="1:4" ht="84" customHeight="1" thickBot="1" x14ac:dyDescent="0.4">
      <c r="A25" s="107" t="s">
        <v>44</v>
      </c>
      <c r="B25" s="108"/>
      <c r="C25" s="108"/>
      <c r="D25" s="109"/>
    </row>
    <row r="26" spans="1:4" ht="15" thickBot="1" x14ac:dyDescent="0.4">
      <c r="A26" s="20"/>
      <c r="B26" s="20"/>
      <c r="C26" s="20"/>
      <c r="D26" s="20"/>
    </row>
    <row r="27" spans="1:4" ht="15" thickBot="1" x14ac:dyDescent="0.4">
      <c r="A27" s="93" t="s">
        <v>27</v>
      </c>
      <c r="B27" s="94"/>
      <c r="C27" s="94"/>
      <c r="D27" s="95"/>
    </row>
    <row r="28" spans="1:4" ht="32.5" customHeight="1" x14ac:dyDescent="0.35">
      <c r="A28" s="21"/>
      <c r="B28" s="96" t="s">
        <v>28</v>
      </c>
      <c r="C28" s="96"/>
      <c r="D28" s="97"/>
    </row>
    <row r="29" spans="1:4" ht="29" x14ac:dyDescent="0.35">
      <c r="A29" s="29" t="s">
        <v>50</v>
      </c>
      <c r="B29" s="70"/>
      <c r="C29" s="70"/>
      <c r="D29" s="71"/>
    </row>
    <row r="30" spans="1:4" ht="35.5" customHeight="1" x14ac:dyDescent="0.35">
      <c r="A30" s="30" t="s">
        <v>51</v>
      </c>
      <c r="B30" s="72" t="s">
        <v>45</v>
      </c>
      <c r="C30" s="72"/>
      <c r="D30" s="73"/>
    </row>
    <row r="31" spans="1:4" ht="29" x14ac:dyDescent="0.35">
      <c r="A31" s="29" t="s">
        <v>52</v>
      </c>
      <c r="B31" s="74" t="s">
        <v>46</v>
      </c>
      <c r="C31" s="74"/>
      <c r="D31" s="75"/>
    </row>
    <row r="32" spans="1:4" x14ac:dyDescent="0.35">
      <c r="A32" s="27" t="s">
        <v>53</v>
      </c>
      <c r="B32" s="74" t="s">
        <v>47</v>
      </c>
      <c r="C32" s="74"/>
      <c r="D32" s="75"/>
    </row>
    <row r="33" spans="1:7" x14ac:dyDescent="0.35">
      <c r="A33" s="27"/>
      <c r="B33" s="74"/>
      <c r="C33" s="74"/>
      <c r="D33" s="75"/>
    </row>
    <row r="34" spans="1:7" x14ac:dyDescent="0.35">
      <c r="A34" s="28" t="s">
        <v>54</v>
      </c>
      <c r="B34" s="78" t="s">
        <v>48</v>
      </c>
      <c r="C34" s="78"/>
      <c r="D34" s="79"/>
    </row>
    <row r="35" spans="1:7" ht="20.5" customHeight="1" x14ac:dyDescent="0.35">
      <c r="A35" s="23" t="s">
        <v>55</v>
      </c>
      <c r="B35" s="44" t="s">
        <v>49</v>
      </c>
      <c r="C35" s="45"/>
      <c r="D35" s="46"/>
    </row>
    <row r="36" spans="1:7" x14ac:dyDescent="0.35">
      <c r="A36" s="43" t="s">
        <v>56</v>
      </c>
      <c r="B36" s="62"/>
      <c r="C36" s="63"/>
      <c r="D36" s="64"/>
    </row>
    <row r="38" spans="1:7" x14ac:dyDescent="0.35">
      <c r="A38" s="2" t="s">
        <v>11</v>
      </c>
    </row>
    <row r="39" spans="1:7" ht="32.5" customHeight="1" thickBot="1" x14ac:dyDescent="0.4">
      <c r="A39" s="80" t="s">
        <v>24</v>
      </c>
      <c r="B39" s="80"/>
      <c r="C39" s="80"/>
      <c r="D39" s="80"/>
      <c r="E39" s="80"/>
      <c r="F39" s="80"/>
      <c r="G39" s="80"/>
    </row>
    <row r="40" spans="1:7" ht="70.5" customHeight="1" thickBot="1" x14ac:dyDescent="0.4">
      <c r="A40" s="15" t="s">
        <v>12</v>
      </c>
      <c r="B40" s="16" t="s">
        <v>15</v>
      </c>
      <c r="C40" s="16" t="s">
        <v>20</v>
      </c>
      <c r="D40" s="16" t="s">
        <v>19</v>
      </c>
      <c r="E40" s="17" t="s">
        <v>13</v>
      </c>
      <c r="F40" s="17" t="s">
        <v>29</v>
      </c>
      <c r="G40" s="18" t="s">
        <v>14</v>
      </c>
    </row>
    <row r="41" spans="1:7" ht="48" customHeight="1" x14ac:dyDescent="0.35">
      <c r="A41" s="32" t="s">
        <v>132</v>
      </c>
      <c r="B41" s="34">
        <v>2814</v>
      </c>
      <c r="C41" s="34"/>
      <c r="D41" s="34"/>
      <c r="E41" s="35">
        <f t="shared" ref="E41:E47" si="0">D41/1.24+C41/1.22+B41</f>
        <v>2814</v>
      </c>
      <c r="F41" s="36">
        <f>E41-G41</f>
        <v>255.81818181818198</v>
      </c>
      <c r="G41" s="37">
        <f t="shared" ref="G41:G47" si="1">E41/1.1</f>
        <v>2558.181818181818</v>
      </c>
    </row>
    <row r="42" spans="1:7" ht="75" customHeight="1" x14ac:dyDescent="0.35">
      <c r="A42" s="31" t="s">
        <v>150</v>
      </c>
      <c r="B42" s="33">
        <v>2647.67</v>
      </c>
      <c r="C42" s="33"/>
      <c r="D42" s="33"/>
      <c r="E42" s="38">
        <f t="shared" si="0"/>
        <v>2647.67</v>
      </c>
      <c r="F42" s="39">
        <f t="shared" ref="F42:F47" si="2">E42-G42</f>
        <v>240.69727272727278</v>
      </c>
      <c r="G42" s="37">
        <f t="shared" si="1"/>
        <v>2406.9727272727273</v>
      </c>
    </row>
    <row r="43" spans="1:7" ht="43.5" x14ac:dyDescent="0.35">
      <c r="A43" s="31" t="s">
        <v>57</v>
      </c>
      <c r="B43" s="33">
        <v>736</v>
      </c>
      <c r="C43" s="33"/>
      <c r="D43" s="33"/>
      <c r="E43" s="38">
        <f t="shared" si="0"/>
        <v>736</v>
      </c>
      <c r="F43" s="39">
        <f t="shared" si="2"/>
        <v>66.909090909090992</v>
      </c>
      <c r="G43" s="37">
        <f t="shared" si="1"/>
        <v>669.09090909090901</v>
      </c>
    </row>
    <row r="44" spans="1:7" ht="43.5" x14ac:dyDescent="0.35">
      <c r="A44" s="31" t="s">
        <v>58</v>
      </c>
      <c r="B44" s="33">
        <v>700</v>
      </c>
      <c r="C44" s="33"/>
      <c r="D44" s="33"/>
      <c r="E44" s="38">
        <f t="shared" si="0"/>
        <v>700</v>
      </c>
      <c r="F44" s="39">
        <f t="shared" si="2"/>
        <v>63.63636363636374</v>
      </c>
      <c r="G44" s="37">
        <f t="shared" si="1"/>
        <v>636.36363636363626</v>
      </c>
    </row>
    <row r="45" spans="1:7" ht="72.5" x14ac:dyDescent="0.35">
      <c r="A45" s="31" t="s">
        <v>138</v>
      </c>
      <c r="B45" s="33">
        <v>1890</v>
      </c>
      <c r="C45" s="33"/>
      <c r="D45" s="33"/>
      <c r="E45" s="38">
        <f t="shared" si="0"/>
        <v>1890</v>
      </c>
      <c r="F45" s="39">
        <f t="shared" si="2"/>
        <v>171.81818181818198</v>
      </c>
      <c r="G45" s="37">
        <f t="shared" si="1"/>
        <v>1718.181818181818</v>
      </c>
    </row>
    <row r="46" spans="1:7" x14ac:dyDescent="0.35">
      <c r="A46" s="31" t="s">
        <v>156</v>
      </c>
      <c r="B46" s="33">
        <v>2450</v>
      </c>
      <c r="C46" s="33"/>
      <c r="D46" s="33"/>
      <c r="E46" s="38">
        <f t="shared" si="0"/>
        <v>2450</v>
      </c>
      <c r="F46" s="39">
        <f t="shared" si="2"/>
        <v>222.72727272727298</v>
      </c>
      <c r="G46" s="37">
        <f t="shared" si="1"/>
        <v>2227.272727272727</v>
      </c>
    </row>
    <row r="47" spans="1:7" ht="44.5" customHeight="1" thickBot="1" x14ac:dyDescent="0.4">
      <c r="A47" s="31" t="s">
        <v>172</v>
      </c>
      <c r="B47" s="51">
        <v>3385.82</v>
      </c>
      <c r="C47" s="33"/>
      <c r="D47" s="33"/>
      <c r="E47" s="38">
        <f t="shared" si="0"/>
        <v>3385.82</v>
      </c>
      <c r="F47" s="39">
        <f t="shared" si="2"/>
        <v>307.80181818181836</v>
      </c>
      <c r="G47" s="37">
        <f t="shared" si="1"/>
        <v>3078.0181818181818</v>
      </c>
    </row>
    <row r="48" spans="1:7" s="3" customFormat="1" ht="31" customHeight="1" thickBot="1" x14ac:dyDescent="0.4">
      <c r="A48" s="19" t="s">
        <v>22</v>
      </c>
      <c r="B48" s="40">
        <f t="shared" ref="B48:G48" si="3">SUM(B41:B47)</f>
        <v>14623.49</v>
      </c>
      <c r="C48" s="40">
        <f t="shared" si="3"/>
        <v>0</v>
      </c>
      <c r="D48" s="40">
        <f t="shared" si="3"/>
        <v>0</v>
      </c>
      <c r="E48" s="41">
        <f t="shared" si="3"/>
        <v>14623.49</v>
      </c>
      <c r="F48" s="41">
        <f t="shared" si="3"/>
        <v>1329.4081818181828</v>
      </c>
      <c r="G48" s="42">
        <f t="shared" si="3"/>
        <v>13294.081818181818</v>
      </c>
    </row>
    <row r="49" spans="1:7" s="3" customFormat="1" ht="16" customHeight="1" thickBot="1" x14ac:dyDescent="0.4">
      <c r="A49" s="84" t="s">
        <v>41</v>
      </c>
      <c r="B49" s="85"/>
      <c r="C49" s="85"/>
      <c r="D49" s="85"/>
      <c r="E49" s="86"/>
      <c r="F49" s="60"/>
      <c r="G49" s="61"/>
    </row>
    <row r="50" spans="1:7" s="3" customFormat="1" ht="15" thickBot="1" x14ac:dyDescent="0.4">
      <c r="A50" s="76" t="s">
        <v>40</v>
      </c>
      <c r="B50" s="77"/>
      <c r="C50" s="77"/>
      <c r="D50" s="77"/>
      <c r="E50" s="77"/>
      <c r="F50" s="58">
        <f>G48-F49</f>
        <v>13294.081818181818</v>
      </c>
      <c r="G50" s="59"/>
    </row>
    <row r="51" spans="1:7" ht="15" thickBot="1" x14ac:dyDescent="0.4"/>
    <row r="52" spans="1:7" ht="73" thickBot="1" x14ac:dyDescent="0.4">
      <c r="A52" s="19" t="s">
        <v>31</v>
      </c>
      <c r="B52" s="81"/>
      <c r="C52" s="81"/>
      <c r="D52" s="81"/>
      <c r="E52" s="82"/>
    </row>
    <row r="54" spans="1:7" ht="26" customHeight="1" thickBot="1" x14ac:dyDescent="0.4">
      <c r="A54" s="83" t="s">
        <v>39</v>
      </c>
      <c r="B54" s="83"/>
      <c r="C54" s="83"/>
      <c r="D54" s="83"/>
      <c r="E54" s="83"/>
    </row>
    <row r="55" spans="1:7" ht="30.65" customHeight="1" x14ac:dyDescent="0.35">
      <c r="A55" s="90" t="s">
        <v>12</v>
      </c>
      <c r="B55" s="91"/>
      <c r="C55" s="88" t="s">
        <v>17</v>
      </c>
      <c r="D55" s="88"/>
      <c r="E55" s="89"/>
    </row>
    <row r="56" spans="1:7" x14ac:dyDescent="0.35">
      <c r="A56" s="52"/>
      <c r="B56" s="53"/>
      <c r="C56" s="53"/>
      <c r="D56" s="53"/>
      <c r="E56" s="54"/>
    </row>
    <row r="57" spans="1:7" x14ac:dyDescent="0.35">
      <c r="A57" s="52"/>
      <c r="B57" s="53"/>
      <c r="C57" s="53"/>
      <c r="D57" s="53"/>
      <c r="E57" s="54"/>
    </row>
    <row r="58" spans="1:7" x14ac:dyDescent="0.35">
      <c r="A58" s="52"/>
      <c r="B58" s="53"/>
      <c r="C58" s="53"/>
      <c r="D58" s="53"/>
      <c r="E58" s="54"/>
    </row>
    <row r="59" spans="1:7" x14ac:dyDescent="0.35">
      <c r="A59" s="52"/>
      <c r="B59" s="53"/>
      <c r="C59" s="53"/>
      <c r="D59" s="53"/>
      <c r="E59" s="54"/>
    </row>
    <row r="60" spans="1:7" x14ac:dyDescent="0.35">
      <c r="A60" s="52"/>
      <c r="B60" s="53"/>
      <c r="C60" s="53"/>
      <c r="D60" s="53"/>
      <c r="E60" s="54"/>
    </row>
    <row r="61" spans="1:7" x14ac:dyDescent="0.35">
      <c r="A61" s="52"/>
      <c r="B61" s="53"/>
      <c r="C61" s="53"/>
      <c r="D61" s="53"/>
      <c r="E61" s="54"/>
    </row>
    <row r="62" spans="1:7" ht="15" thickBot="1" x14ac:dyDescent="0.4">
      <c r="A62" s="66"/>
      <c r="B62" s="67"/>
      <c r="C62" s="67"/>
      <c r="D62" s="67"/>
      <c r="E62" s="68"/>
    </row>
    <row r="64" spans="1:7" x14ac:dyDescent="0.35">
      <c r="A64" s="3" t="s">
        <v>30</v>
      </c>
    </row>
    <row r="65" spans="1:3" x14ac:dyDescent="0.35">
      <c r="A65" s="3" t="s">
        <v>25</v>
      </c>
    </row>
    <row r="66" spans="1:3" x14ac:dyDescent="0.35">
      <c r="A66" s="3" t="s">
        <v>26</v>
      </c>
    </row>
    <row r="67" spans="1:3" x14ac:dyDescent="0.35">
      <c r="A67" s="3" t="s">
        <v>37</v>
      </c>
    </row>
    <row r="68" spans="1:3" x14ac:dyDescent="0.35">
      <c r="A68" s="3" t="s">
        <v>38</v>
      </c>
    </row>
    <row r="70" spans="1:3" x14ac:dyDescent="0.35">
      <c r="A70" s="2" t="s">
        <v>10</v>
      </c>
      <c r="B70" s="69"/>
      <c r="C70" s="69"/>
    </row>
    <row r="71" spans="1:3" x14ac:dyDescent="0.35">
      <c r="B71" s="65" t="s">
        <v>18</v>
      </c>
      <c r="C71" s="65"/>
    </row>
  </sheetData>
  <mergeCells count="47">
    <mergeCell ref="B16:D16"/>
    <mergeCell ref="A24:D24"/>
    <mergeCell ref="A21:D21"/>
    <mergeCell ref="B52:E52"/>
    <mergeCell ref="A54:E54"/>
    <mergeCell ref="A49:E49"/>
    <mergeCell ref="A1:D1"/>
    <mergeCell ref="C55:E55"/>
    <mergeCell ref="A55:B55"/>
    <mergeCell ref="A3:B3"/>
    <mergeCell ref="A27:D27"/>
    <mergeCell ref="B28:D28"/>
    <mergeCell ref="B9:D9"/>
    <mergeCell ref="B6:D6"/>
    <mergeCell ref="B7:D7"/>
    <mergeCell ref="B8:D8"/>
    <mergeCell ref="A25:D25"/>
    <mergeCell ref="B13:D13"/>
    <mergeCell ref="B15:D15"/>
    <mergeCell ref="A58:B58"/>
    <mergeCell ref="C58:E58"/>
    <mergeCell ref="A62:B62"/>
    <mergeCell ref="C62:E62"/>
    <mergeCell ref="B70:C70"/>
    <mergeCell ref="B71:C71"/>
    <mergeCell ref="A59:B59"/>
    <mergeCell ref="C59:E59"/>
    <mergeCell ref="A60:B60"/>
    <mergeCell ref="C60:E60"/>
    <mergeCell ref="A61:B61"/>
    <mergeCell ref="C61:E61"/>
    <mergeCell ref="A57:B57"/>
    <mergeCell ref="C57:E57"/>
    <mergeCell ref="A56:B56"/>
    <mergeCell ref="A22:D22"/>
    <mergeCell ref="F50:G50"/>
    <mergeCell ref="F49:G49"/>
    <mergeCell ref="B36:D36"/>
    <mergeCell ref="C56:E56"/>
    <mergeCell ref="B29:D29"/>
    <mergeCell ref="B30:D30"/>
    <mergeCell ref="B31:D31"/>
    <mergeCell ref="B32:D32"/>
    <mergeCell ref="B33:D33"/>
    <mergeCell ref="A50:E50"/>
    <mergeCell ref="B34:D34"/>
    <mergeCell ref="A39:G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E9800-0680-4056-B316-5CC84B6192D7}">
  <dimension ref="A1:E6"/>
  <sheetViews>
    <sheetView workbookViewId="0">
      <selection activeCell="B11" sqref="B11"/>
    </sheetView>
  </sheetViews>
  <sheetFormatPr defaultRowHeight="14.5" x14ac:dyDescent="0.35"/>
  <cols>
    <col min="1" max="1" width="17.453125" customWidth="1"/>
    <col min="2" max="2" width="25.453125" customWidth="1"/>
  </cols>
  <sheetData>
    <row r="1" spans="1:5" x14ac:dyDescent="0.35">
      <c r="A1" s="48" t="s">
        <v>59</v>
      </c>
      <c r="B1" s="48" t="s">
        <v>95</v>
      </c>
      <c r="C1" s="48" t="s">
        <v>61</v>
      </c>
      <c r="D1" s="48" t="s">
        <v>62</v>
      </c>
      <c r="E1" s="48" t="s">
        <v>63</v>
      </c>
    </row>
    <row r="2" spans="1:5" x14ac:dyDescent="0.35">
      <c r="A2" s="47" t="s">
        <v>64</v>
      </c>
      <c r="B2" s="47" t="s">
        <v>151</v>
      </c>
      <c r="C2" s="47">
        <v>30</v>
      </c>
      <c r="D2" s="47">
        <v>25</v>
      </c>
      <c r="E2" s="47">
        <v>750</v>
      </c>
    </row>
    <row r="3" spans="1:5" x14ac:dyDescent="0.35">
      <c r="A3" s="47" t="s">
        <v>64</v>
      </c>
      <c r="B3" s="47" t="s">
        <v>152</v>
      </c>
      <c r="C3" s="47">
        <v>30</v>
      </c>
      <c r="D3" s="47">
        <v>25</v>
      </c>
      <c r="E3" s="47">
        <v>750</v>
      </c>
    </row>
    <row r="4" spans="1:5" x14ac:dyDescent="0.35">
      <c r="A4" s="47" t="s">
        <v>153</v>
      </c>
      <c r="B4" s="47" t="s">
        <v>154</v>
      </c>
      <c r="C4" s="47">
        <v>8</v>
      </c>
      <c r="D4" s="47">
        <v>25</v>
      </c>
      <c r="E4" s="47">
        <v>200</v>
      </c>
    </row>
    <row r="5" spans="1:5" x14ac:dyDescent="0.35">
      <c r="A5" s="47" t="s">
        <v>153</v>
      </c>
      <c r="B5" s="47" t="s">
        <v>155</v>
      </c>
      <c r="C5" s="47">
        <v>30</v>
      </c>
      <c r="D5" s="47">
        <v>25</v>
      </c>
      <c r="E5" s="47">
        <v>750</v>
      </c>
    </row>
    <row r="6" spans="1:5" x14ac:dyDescent="0.35">
      <c r="A6" s="48"/>
      <c r="B6" s="48"/>
      <c r="C6" s="48"/>
      <c r="D6" s="48" t="s">
        <v>93</v>
      </c>
      <c r="E6" s="48">
        <v>2450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A350-24B8-44BF-BB08-3754A009ECA6}">
  <dimension ref="A1:F15"/>
  <sheetViews>
    <sheetView workbookViewId="0">
      <selection activeCell="E19" sqref="E19"/>
    </sheetView>
  </sheetViews>
  <sheetFormatPr defaultRowHeight="14.5" x14ac:dyDescent="0.35"/>
  <cols>
    <col min="2" max="2" width="30.26953125" customWidth="1"/>
    <col min="3" max="3" width="17.26953125" customWidth="1"/>
    <col min="4" max="4" width="14.26953125" customWidth="1"/>
    <col min="5" max="5" width="17.36328125" customWidth="1"/>
  </cols>
  <sheetData>
    <row r="1" spans="1:6" x14ac:dyDescent="0.35">
      <c r="A1" s="48" t="s">
        <v>59</v>
      </c>
      <c r="B1" s="48" t="s">
        <v>60</v>
      </c>
      <c r="C1" s="48" t="s">
        <v>61</v>
      </c>
      <c r="D1" s="48" t="s">
        <v>62</v>
      </c>
      <c r="E1" s="48" t="s">
        <v>63</v>
      </c>
    </row>
    <row r="2" spans="1:6" x14ac:dyDescent="0.35">
      <c r="A2" s="47" t="s">
        <v>64</v>
      </c>
      <c r="B2" s="47" t="s">
        <v>65</v>
      </c>
      <c r="C2" s="47">
        <v>90</v>
      </c>
      <c r="D2" s="47" t="s">
        <v>66</v>
      </c>
      <c r="E2" s="47">
        <v>90</v>
      </c>
    </row>
    <row r="3" spans="1:6" x14ac:dyDescent="0.35">
      <c r="A3" s="47" t="s">
        <v>64</v>
      </c>
      <c r="B3" s="47" t="s">
        <v>67</v>
      </c>
      <c r="C3" s="47" t="s">
        <v>68</v>
      </c>
      <c r="D3" s="47" t="s">
        <v>69</v>
      </c>
      <c r="E3" s="47" t="s">
        <v>70</v>
      </c>
    </row>
    <row r="4" spans="1:6" x14ac:dyDescent="0.35">
      <c r="A4" s="47" t="s">
        <v>64</v>
      </c>
      <c r="B4" s="47" t="s">
        <v>71</v>
      </c>
      <c r="C4" s="47" t="s">
        <v>68</v>
      </c>
      <c r="D4" s="47" t="s">
        <v>72</v>
      </c>
      <c r="E4" s="47" t="s">
        <v>73</v>
      </c>
    </row>
    <row r="5" spans="1:6" x14ac:dyDescent="0.35">
      <c r="A5" s="47" t="s">
        <v>64</v>
      </c>
      <c r="B5" s="47" t="s">
        <v>74</v>
      </c>
      <c r="C5" s="47" t="s">
        <v>75</v>
      </c>
      <c r="D5" s="47" t="s">
        <v>76</v>
      </c>
      <c r="E5" s="47" t="s">
        <v>77</v>
      </c>
    </row>
    <row r="6" spans="1:6" x14ac:dyDescent="0.35">
      <c r="A6" s="47" t="s">
        <v>64</v>
      </c>
      <c r="B6" s="47" t="s">
        <v>78</v>
      </c>
      <c r="C6" s="47" t="s">
        <v>79</v>
      </c>
      <c r="D6" s="47" t="s">
        <v>66</v>
      </c>
      <c r="E6" s="47" t="s">
        <v>79</v>
      </c>
    </row>
    <row r="7" spans="1:6" x14ac:dyDescent="0.35">
      <c r="A7" s="47" t="s">
        <v>64</v>
      </c>
      <c r="B7" s="47" t="s">
        <v>80</v>
      </c>
      <c r="C7" s="47" t="s">
        <v>75</v>
      </c>
      <c r="D7" s="47" t="s">
        <v>81</v>
      </c>
      <c r="E7" s="47" t="s">
        <v>82</v>
      </c>
    </row>
    <row r="8" spans="1:6" x14ac:dyDescent="0.35">
      <c r="A8" s="47" t="s">
        <v>83</v>
      </c>
      <c r="B8" s="47" t="s">
        <v>84</v>
      </c>
      <c r="C8" s="47">
        <v>8</v>
      </c>
      <c r="D8" s="47" t="s">
        <v>69</v>
      </c>
      <c r="E8" s="47">
        <v>96</v>
      </c>
    </row>
    <row r="9" spans="1:6" x14ac:dyDescent="0.35">
      <c r="A9" s="47" t="s">
        <v>83</v>
      </c>
      <c r="B9" s="47" t="s">
        <v>85</v>
      </c>
      <c r="C9" s="47" t="s">
        <v>86</v>
      </c>
      <c r="D9" s="47" t="s">
        <v>69</v>
      </c>
      <c r="E9" s="47" t="s">
        <v>87</v>
      </c>
    </row>
    <row r="10" spans="1:6" x14ac:dyDescent="0.35">
      <c r="A10" s="47" t="s">
        <v>83</v>
      </c>
      <c r="B10" s="47" t="s">
        <v>88</v>
      </c>
      <c r="C10" s="47" t="s">
        <v>75</v>
      </c>
      <c r="D10" s="47" t="s">
        <v>69</v>
      </c>
      <c r="E10" s="47" t="s">
        <v>89</v>
      </c>
    </row>
    <row r="11" spans="1:6" x14ac:dyDescent="0.35">
      <c r="A11" s="47" t="s">
        <v>83</v>
      </c>
      <c r="B11" s="47" t="s">
        <v>90</v>
      </c>
      <c r="C11" s="47" t="s">
        <v>91</v>
      </c>
      <c r="D11" s="47" t="s">
        <v>69</v>
      </c>
      <c r="E11" s="47" t="s">
        <v>92</v>
      </c>
    </row>
    <row r="12" spans="1:6" x14ac:dyDescent="0.35">
      <c r="A12" s="47"/>
      <c r="B12" s="47"/>
      <c r="C12" s="47"/>
      <c r="D12" s="47" t="s">
        <v>93</v>
      </c>
      <c r="E12" s="47" t="s">
        <v>94</v>
      </c>
    </row>
    <row r="13" spans="1:6" x14ac:dyDescent="0.35">
      <c r="A13" s="47" t="s">
        <v>133</v>
      </c>
      <c r="B13" s="47" t="s">
        <v>137</v>
      </c>
      <c r="C13" s="47" t="s">
        <v>134</v>
      </c>
      <c r="D13" s="47" t="s">
        <v>135</v>
      </c>
      <c r="E13">
        <v>1284.1400000000001</v>
      </c>
      <c r="F13" s="47" t="s">
        <v>136</v>
      </c>
    </row>
    <row r="15" spans="1:6" x14ac:dyDescent="0.35">
      <c r="D15" s="47" t="s">
        <v>135</v>
      </c>
      <c r="E15">
        <v>2814.14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E16B-3327-4F56-AFAE-D57813373F00}">
  <dimension ref="A1:G13"/>
  <sheetViews>
    <sheetView workbookViewId="0">
      <selection activeCell="B19" sqref="B19"/>
    </sheetView>
  </sheetViews>
  <sheetFormatPr defaultRowHeight="14.5" x14ac:dyDescent="0.35"/>
  <cols>
    <col min="1" max="1" width="16" customWidth="1"/>
    <col min="2" max="2" width="31.36328125" customWidth="1"/>
    <col min="5" max="5" width="19.1796875" customWidth="1"/>
  </cols>
  <sheetData>
    <row r="1" spans="1:7" x14ac:dyDescent="0.35">
      <c r="A1" s="49" t="s">
        <v>59</v>
      </c>
      <c r="B1" s="49" t="s">
        <v>95</v>
      </c>
      <c r="C1" s="49" t="s">
        <v>61</v>
      </c>
      <c r="D1" s="49" t="s">
        <v>62</v>
      </c>
      <c r="E1" s="49" t="s">
        <v>63</v>
      </c>
    </row>
    <row r="2" spans="1:7" x14ac:dyDescent="0.35">
      <c r="A2" t="s">
        <v>96</v>
      </c>
      <c r="B2" t="s">
        <v>97</v>
      </c>
      <c r="C2">
        <v>120</v>
      </c>
      <c r="D2">
        <v>1</v>
      </c>
      <c r="E2">
        <f t="shared" ref="E2:E12" si="0">C2*D2</f>
        <v>120</v>
      </c>
    </row>
    <row r="3" spans="1:7" x14ac:dyDescent="0.35">
      <c r="A3" t="s">
        <v>96</v>
      </c>
      <c r="B3" t="s">
        <v>98</v>
      </c>
      <c r="C3">
        <v>180</v>
      </c>
      <c r="D3">
        <v>1</v>
      </c>
      <c r="E3">
        <f t="shared" si="0"/>
        <v>180</v>
      </c>
    </row>
    <row r="4" spans="1:7" x14ac:dyDescent="0.35">
      <c r="A4" t="s">
        <v>96</v>
      </c>
      <c r="B4" t="s">
        <v>99</v>
      </c>
      <c r="C4">
        <v>70</v>
      </c>
      <c r="D4">
        <v>1</v>
      </c>
      <c r="E4">
        <f t="shared" si="0"/>
        <v>70</v>
      </c>
    </row>
    <row r="5" spans="1:7" x14ac:dyDescent="0.35">
      <c r="A5" t="s">
        <v>96</v>
      </c>
      <c r="B5" t="s">
        <v>145</v>
      </c>
      <c r="C5">
        <v>1038.67</v>
      </c>
      <c r="D5">
        <v>1</v>
      </c>
      <c r="E5">
        <v>1038.67</v>
      </c>
      <c r="G5" t="s">
        <v>146</v>
      </c>
    </row>
    <row r="6" spans="1:7" x14ac:dyDescent="0.35">
      <c r="A6" t="s">
        <v>96</v>
      </c>
      <c r="B6" t="s">
        <v>143</v>
      </c>
      <c r="C6">
        <v>179</v>
      </c>
      <c r="D6">
        <v>1</v>
      </c>
      <c r="E6">
        <f t="shared" si="0"/>
        <v>179</v>
      </c>
      <c r="G6" t="s">
        <v>144</v>
      </c>
    </row>
    <row r="7" spans="1:7" x14ac:dyDescent="0.35">
      <c r="A7" t="s">
        <v>96</v>
      </c>
      <c r="B7" t="s">
        <v>147</v>
      </c>
      <c r="C7">
        <v>315</v>
      </c>
      <c r="D7">
        <v>1</v>
      </c>
      <c r="E7">
        <f t="shared" si="0"/>
        <v>315</v>
      </c>
      <c r="G7" t="s">
        <v>148</v>
      </c>
    </row>
    <row r="8" spans="1:7" x14ac:dyDescent="0.35">
      <c r="A8" t="s">
        <v>96</v>
      </c>
      <c r="B8" t="s">
        <v>149</v>
      </c>
      <c r="C8">
        <v>65</v>
      </c>
      <c r="D8">
        <v>1</v>
      </c>
      <c r="E8">
        <f t="shared" si="0"/>
        <v>65</v>
      </c>
    </row>
    <row r="9" spans="1:7" x14ac:dyDescent="0.35">
      <c r="A9" t="s">
        <v>100</v>
      </c>
      <c r="B9" t="s">
        <v>101</v>
      </c>
      <c r="C9">
        <v>8</v>
      </c>
      <c r="D9">
        <v>15</v>
      </c>
      <c r="E9">
        <f t="shared" si="0"/>
        <v>120</v>
      </c>
    </row>
    <row r="10" spans="1:7" x14ac:dyDescent="0.35">
      <c r="A10" t="s">
        <v>100</v>
      </c>
      <c r="B10" t="s">
        <v>102</v>
      </c>
      <c r="C10">
        <v>10</v>
      </c>
      <c r="D10">
        <v>10</v>
      </c>
      <c r="E10">
        <f t="shared" si="0"/>
        <v>100</v>
      </c>
    </row>
    <row r="11" spans="1:7" x14ac:dyDescent="0.35">
      <c r="A11" t="s">
        <v>103</v>
      </c>
      <c r="B11" t="s">
        <v>104</v>
      </c>
      <c r="C11">
        <v>35</v>
      </c>
      <c r="D11">
        <v>8</v>
      </c>
      <c r="E11">
        <f t="shared" si="0"/>
        <v>280</v>
      </c>
    </row>
    <row r="12" spans="1:7" x14ac:dyDescent="0.35">
      <c r="A12" t="s">
        <v>103</v>
      </c>
      <c r="B12" t="s">
        <v>105</v>
      </c>
      <c r="C12">
        <v>30</v>
      </c>
      <c r="D12">
        <v>6</v>
      </c>
      <c r="E12">
        <f t="shared" si="0"/>
        <v>180</v>
      </c>
    </row>
    <row r="13" spans="1:7" x14ac:dyDescent="0.35">
      <c r="D13" t="s">
        <v>93</v>
      </c>
      <c r="E13">
        <f>SUM(E2:E12)</f>
        <v>2647.67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27A7-FF4E-4FD2-B171-E2259051DE2C}">
  <dimension ref="A1:E8"/>
  <sheetViews>
    <sheetView workbookViewId="0">
      <selection activeCell="C11" sqref="C11"/>
    </sheetView>
  </sheetViews>
  <sheetFormatPr defaultRowHeight="14.5" x14ac:dyDescent="0.35"/>
  <cols>
    <col min="2" max="2" width="18.36328125" customWidth="1"/>
    <col min="5" max="5" width="19.90625" customWidth="1"/>
  </cols>
  <sheetData>
    <row r="1" spans="1:5" x14ac:dyDescent="0.35">
      <c r="A1" s="49" t="s">
        <v>59</v>
      </c>
      <c r="B1" s="49" t="s">
        <v>95</v>
      </c>
      <c r="C1" s="49" t="s">
        <v>61</v>
      </c>
      <c r="D1" s="49" t="s">
        <v>62</v>
      </c>
      <c r="E1" s="49" t="s">
        <v>63</v>
      </c>
    </row>
    <row r="2" spans="1:5" x14ac:dyDescent="0.35">
      <c r="A2" t="s">
        <v>64</v>
      </c>
      <c r="B2" t="s">
        <v>106</v>
      </c>
      <c r="C2">
        <v>30</v>
      </c>
      <c r="D2">
        <v>4</v>
      </c>
      <c r="E2">
        <f t="shared" ref="E2:E7" si="0">C2*D2</f>
        <v>120</v>
      </c>
    </row>
    <row r="3" spans="1:5" x14ac:dyDescent="0.35">
      <c r="A3" t="s">
        <v>64</v>
      </c>
      <c r="B3" t="s">
        <v>107</v>
      </c>
      <c r="C3">
        <v>5</v>
      </c>
      <c r="D3">
        <v>10</v>
      </c>
      <c r="E3">
        <f t="shared" si="0"/>
        <v>50</v>
      </c>
    </row>
    <row r="4" spans="1:5" x14ac:dyDescent="0.35">
      <c r="A4" t="s">
        <v>64</v>
      </c>
      <c r="B4" t="s">
        <v>108</v>
      </c>
      <c r="C4">
        <v>6</v>
      </c>
      <c r="D4">
        <v>6</v>
      </c>
      <c r="E4">
        <f t="shared" si="0"/>
        <v>36</v>
      </c>
    </row>
    <row r="5" spans="1:5" x14ac:dyDescent="0.35">
      <c r="A5" t="s">
        <v>64</v>
      </c>
      <c r="B5" t="s">
        <v>109</v>
      </c>
      <c r="C5">
        <v>1.2</v>
      </c>
      <c r="D5">
        <v>50</v>
      </c>
      <c r="E5">
        <f t="shared" si="0"/>
        <v>60</v>
      </c>
    </row>
    <row r="6" spans="1:5" x14ac:dyDescent="0.35">
      <c r="A6" t="s">
        <v>64</v>
      </c>
      <c r="B6" t="s">
        <v>110</v>
      </c>
      <c r="C6">
        <v>120</v>
      </c>
      <c r="D6">
        <v>1</v>
      </c>
      <c r="E6">
        <f t="shared" si="0"/>
        <v>120</v>
      </c>
    </row>
    <row r="7" spans="1:5" x14ac:dyDescent="0.35">
      <c r="A7" t="s">
        <v>111</v>
      </c>
      <c r="B7" t="s">
        <v>112</v>
      </c>
      <c r="C7">
        <v>35</v>
      </c>
      <c r="D7">
        <v>10</v>
      </c>
      <c r="E7">
        <f t="shared" si="0"/>
        <v>350</v>
      </c>
    </row>
    <row r="8" spans="1:5" x14ac:dyDescent="0.35">
      <c r="D8" t="s">
        <v>93</v>
      </c>
      <c r="E8">
        <f>SUM(E2:E7)</f>
        <v>736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BBE1-2F94-415C-87B1-19BB80C9FC4A}">
  <dimension ref="A1:E8"/>
  <sheetViews>
    <sheetView workbookViewId="0">
      <selection activeCell="B11" sqref="B11"/>
    </sheetView>
  </sheetViews>
  <sheetFormatPr defaultRowHeight="14.5" x14ac:dyDescent="0.35"/>
  <cols>
    <col min="1" max="1" width="14.7265625" customWidth="1"/>
    <col min="2" max="2" width="30.08984375" customWidth="1"/>
  </cols>
  <sheetData>
    <row r="1" spans="1:5" x14ac:dyDescent="0.35">
      <c r="A1" s="49" t="s">
        <v>59</v>
      </c>
      <c r="B1" s="49" t="s">
        <v>113</v>
      </c>
      <c r="C1" s="49" t="s">
        <v>61</v>
      </c>
      <c r="D1" s="49" t="s">
        <v>62</v>
      </c>
      <c r="E1" s="49" t="s">
        <v>63</v>
      </c>
    </row>
    <row r="2" spans="1:5" x14ac:dyDescent="0.35">
      <c r="A2" t="s">
        <v>114</v>
      </c>
      <c r="B2" t="s">
        <v>115</v>
      </c>
      <c r="C2">
        <v>250</v>
      </c>
      <c r="D2">
        <v>1</v>
      </c>
      <c r="E2">
        <f t="shared" ref="E2:E7" si="0">C2*D2</f>
        <v>250</v>
      </c>
    </row>
    <row r="3" spans="1:5" x14ac:dyDescent="0.35">
      <c r="A3" t="s">
        <v>114</v>
      </c>
      <c r="B3" t="s">
        <v>116</v>
      </c>
      <c r="C3">
        <v>15</v>
      </c>
      <c r="D3">
        <v>4</v>
      </c>
      <c r="E3">
        <f t="shared" si="0"/>
        <v>60</v>
      </c>
    </row>
    <row r="4" spans="1:5" x14ac:dyDescent="0.35">
      <c r="A4" t="s">
        <v>117</v>
      </c>
      <c r="B4" t="s">
        <v>118</v>
      </c>
      <c r="C4">
        <v>12</v>
      </c>
      <c r="D4">
        <v>10</v>
      </c>
      <c r="E4">
        <f t="shared" si="0"/>
        <v>120</v>
      </c>
    </row>
    <row r="5" spans="1:5" x14ac:dyDescent="0.35">
      <c r="A5" t="s">
        <v>117</v>
      </c>
      <c r="B5" t="s">
        <v>119</v>
      </c>
      <c r="C5">
        <v>18</v>
      </c>
      <c r="D5">
        <v>5</v>
      </c>
      <c r="E5">
        <f t="shared" si="0"/>
        <v>90</v>
      </c>
    </row>
    <row r="6" spans="1:5" x14ac:dyDescent="0.35">
      <c r="A6" t="s">
        <v>103</v>
      </c>
      <c r="B6" t="s">
        <v>120</v>
      </c>
      <c r="C6">
        <v>80</v>
      </c>
      <c r="D6">
        <v>1</v>
      </c>
      <c r="E6">
        <f t="shared" si="0"/>
        <v>80</v>
      </c>
    </row>
    <row r="7" spans="1:5" x14ac:dyDescent="0.35">
      <c r="A7" t="s">
        <v>103</v>
      </c>
      <c r="B7" t="s">
        <v>88</v>
      </c>
      <c r="C7">
        <v>10</v>
      </c>
      <c r="D7">
        <v>10</v>
      </c>
      <c r="E7">
        <f t="shared" si="0"/>
        <v>100</v>
      </c>
    </row>
    <row r="8" spans="1:5" x14ac:dyDescent="0.35">
      <c r="B8" t="s">
        <v>121</v>
      </c>
      <c r="E8">
        <f>SUM(E2:E7)</f>
        <v>700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CC44-C397-47BC-8F64-5CC5340639CE}">
  <dimension ref="A1:G9"/>
  <sheetViews>
    <sheetView workbookViewId="0">
      <selection activeCell="B24" sqref="B24"/>
    </sheetView>
  </sheetViews>
  <sheetFormatPr defaultRowHeight="14.5" x14ac:dyDescent="0.35"/>
  <cols>
    <col min="1" max="1" width="12.453125" customWidth="1"/>
    <col min="2" max="2" width="27.453125" customWidth="1"/>
  </cols>
  <sheetData>
    <row r="1" spans="1:7" x14ac:dyDescent="0.35">
      <c r="A1" s="49" t="s">
        <v>59</v>
      </c>
      <c r="B1" s="49" t="s">
        <v>122</v>
      </c>
      <c r="C1" s="49" t="s">
        <v>61</v>
      </c>
      <c r="D1" s="49" t="s">
        <v>62</v>
      </c>
      <c r="E1" s="49" t="s">
        <v>63</v>
      </c>
    </row>
    <row r="2" spans="1:7" x14ac:dyDescent="0.35">
      <c r="A2" t="s">
        <v>123</v>
      </c>
      <c r="B2" t="s">
        <v>139</v>
      </c>
      <c r="C2">
        <v>390</v>
      </c>
      <c r="D2">
        <v>2</v>
      </c>
      <c r="E2">
        <v>780</v>
      </c>
      <c r="G2" t="s">
        <v>140</v>
      </c>
    </row>
    <row r="3" spans="1:7" x14ac:dyDescent="0.35">
      <c r="A3" t="s">
        <v>123</v>
      </c>
      <c r="B3" t="s">
        <v>141</v>
      </c>
      <c r="C3">
        <v>350</v>
      </c>
      <c r="D3">
        <v>2</v>
      </c>
      <c r="E3">
        <v>700</v>
      </c>
      <c r="G3" t="s">
        <v>142</v>
      </c>
    </row>
    <row r="4" spans="1:7" x14ac:dyDescent="0.35">
      <c r="A4" t="s">
        <v>123</v>
      </c>
      <c r="B4" t="s">
        <v>124</v>
      </c>
      <c r="C4">
        <v>60</v>
      </c>
      <c r="D4">
        <v>3</v>
      </c>
      <c r="E4">
        <v>180</v>
      </c>
    </row>
    <row r="5" spans="1:7" x14ac:dyDescent="0.35">
      <c r="A5" t="s">
        <v>125</v>
      </c>
      <c r="B5" t="s">
        <v>126</v>
      </c>
      <c r="C5">
        <v>45</v>
      </c>
      <c r="D5">
        <v>2</v>
      </c>
      <c r="E5">
        <v>90</v>
      </c>
    </row>
    <row r="6" spans="1:7" x14ac:dyDescent="0.35">
      <c r="A6" t="s">
        <v>125</v>
      </c>
      <c r="B6" t="s">
        <v>127</v>
      </c>
      <c r="C6">
        <v>20</v>
      </c>
      <c r="D6">
        <v>3</v>
      </c>
      <c r="E6">
        <v>60</v>
      </c>
    </row>
    <row r="7" spans="1:7" x14ac:dyDescent="0.35">
      <c r="A7" t="s">
        <v>128</v>
      </c>
      <c r="B7" t="s">
        <v>129</v>
      </c>
      <c r="C7">
        <v>15</v>
      </c>
      <c r="D7">
        <v>2</v>
      </c>
      <c r="E7">
        <v>30</v>
      </c>
    </row>
    <row r="8" spans="1:7" x14ac:dyDescent="0.35">
      <c r="A8" t="s">
        <v>128</v>
      </c>
      <c r="B8" t="s">
        <v>130</v>
      </c>
      <c r="C8">
        <v>25</v>
      </c>
      <c r="D8">
        <v>2</v>
      </c>
      <c r="E8">
        <v>50</v>
      </c>
    </row>
    <row r="9" spans="1:7" x14ac:dyDescent="0.35">
      <c r="D9" s="49" t="s">
        <v>131</v>
      </c>
      <c r="E9" s="49">
        <f>SUM(E2:E8)</f>
        <v>1890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4E778-5F7B-4C5D-ABA4-1FB49E05A0A3}">
  <dimension ref="A2:J7"/>
  <sheetViews>
    <sheetView workbookViewId="0">
      <selection activeCell="F8" sqref="F8"/>
    </sheetView>
  </sheetViews>
  <sheetFormatPr defaultRowHeight="14.5" x14ac:dyDescent="0.35"/>
  <cols>
    <col min="1" max="2" width="26.08984375" customWidth="1"/>
    <col min="10" max="10" width="14" customWidth="1"/>
  </cols>
  <sheetData>
    <row r="2" spans="1:10" x14ac:dyDescent="0.35">
      <c r="A2" t="s">
        <v>157</v>
      </c>
      <c r="D2" t="s">
        <v>161</v>
      </c>
      <c r="E2" s="20" t="s">
        <v>166</v>
      </c>
      <c r="F2" t="s">
        <v>162</v>
      </c>
    </row>
    <row r="3" spans="1:10" x14ac:dyDescent="0.35">
      <c r="A3" t="s">
        <v>158</v>
      </c>
      <c r="D3" t="s">
        <v>165</v>
      </c>
      <c r="E3" t="s">
        <v>163</v>
      </c>
      <c r="F3" t="s">
        <v>164</v>
      </c>
    </row>
    <row r="4" spans="1:10" x14ac:dyDescent="0.35">
      <c r="A4" t="s">
        <v>159</v>
      </c>
      <c r="D4" t="s">
        <v>167</v>
      </c>
      <c r="E4" s="20">
        <v>197.5</v>
      </c>
      <c r="F4" s="20">
        <v>592.5</v>
      </c>
    </row>
    <row r="5" spans="1:10" x14ac:dyDescent="0.35">
      <c r="A5" t="s">
        <v>160</v>
      </c>
      <c r="D5" t="s">
        <v>167</v>
      </c>
      <c r="E5" t="s">
        <v>168</v>
      </c>
      <c r="F5" t="s">
        <v>169</v>
      </c>
    </row>
    <row r="7" spans="1:10" x14ac:dyDescent="0.35">
      <c r="D7" t="s">
        <v>135</v>
      </c>
      <c r="F7" s="50">
        <v>3385.82</v>
      </c>
      <c r="G7" t="s">
        <v>170</v>
      </c>
      <c r="J7"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ÜLD</vt:lpstr>
      <vt:lpstr>Välissein</vt:lpstr>
      <vt:lpstr>Ehitus</vt:lpstr>
      <vt:lpstr>Sanitaar</vt:lpstr>
      <vt:lpstr>Elekter</vt:lpstr>
      <vt:lpstr>Vent</vt:lpstr>
      <vt:lpstr>Sisustus</vt:lpstr>
      <vt:lpstr>Riided</vt:lpstr>
      <vt:lpstr>ÜLD!_Hlk102996774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Jüri Mürk</cp:lastModifiedBy>
  <dcterms:created xsi:type="dcterms:W3CDTF">2025-08-12T06:56:37Z</dcterms:created>
  <dcterms:modified xsi:type="dcterms:W3CDTF">2025-09-30T10:17:08Z</dcterms:modified>
</cp:coreProperties>
</file>